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H74" i="1"/>
  <c r="H75"/>
  <c r="H76"/>
  <c r="H77"/>
  <c r="H73"/>
  <c r="F74"/>
  <c r="F75"/>
  <c r="F76"/>
  <c r="F77"/>
  <c r="F73"/>
  <c r="D74"/>
  <c r="D75"/>
  <c r="D76"/>
  <c r="D77"/>
  <c r="D73"/>
  <c r="I10"/>
  <c r="I11"/>
  <c r="I12"/>
  <c r="I13"/>
  <c r="I9"/>
  <c r="J64"/>
  <c r="J65"/>
  <c r="J66"/>
  <c r="J67"/>
  <c r="J63"/>
  <c r="H64"/>
  <c r="H65"/>
  <c r="H66"/>
  <c r="H67"/>
  <c r="H63"/>
  <c r="J55"/>
  <c r="J56"/>
  <c r="J57"/>
  <c r="J58"/>
  <c r="J54"/>
  <c r="H55"/>
  <c r="H56"/>
  <c r="H57"/>
  <c r="H58"/>
  <c r="H54"/>
  <c r="F55"/>
  <c r="F56"/>
  <c r="F57"/>
  <c r="F58"/>
  <c r="F54"/>
  <c r="D55"/>
  <c r="D56"/>
  <c r="D57"/>
  <c r="D58"/>
  <c r="D54"/>
  <c r="F64"/>
  <c r="F65"/>
  <c r="F66"/>
  <c r="F67"/>
  <c r="F63"/>
  <c r="D64"/>
  <c r="D65"/>
  <c r="D66"/>
  <c r="D67"/>
  <c r="D63"/>
  <c r="G185"/>
  <c r="H184" s="1"/>
  <c r="G176"/>
  <c r="H174" s="1"/>
  <c r="G167"/>
  <c r="H166" s="1"/>
  <c r="G157"/>
  <c r="H156" s="1"/>
  <c r="G147"/>
  <c r="H145" s="1"/>
  <c r="G140"/>
  <c r="H139" s="1"/>
  <c r="G126"/>
  <c r="H125" s="1"/>
  <c r="E117"/>
  <c r="F115" s="1"/>
  <c r="E107"/>
  <c r="F106" s="1"/>
  <c r="E98"/>
  <c r="F97" s="1"/>
  <c r="E88"/>
  <c r="F86" s="1"/>
  <c r="G78"/>
  <c r="E78"/>
  <c r="C78"/>
  <c r="I68"/>
  <c r="G68"/>
  <c r="E68"/>
  <c r="C68"/>
  <c r="I59"/>
  <c r="G59"/>
  <c r="E59"/>
  <c r="C59"/>
  <c r="G45"/>
  <c r="H43" s="1"/>
  <c r="G28"/>
  <c r="H19" s="1"/>
  <c r="H34" l="1"/>
  <c r="H38"/>
  <c r="H42"/>
  <c r="F83"/>
  <c r="F87"/>
  <c r="F105"/>
  <c r="H26"/>
  <c r="H24"/>
  <c r="H22"/>
  <c r="H20"/>
  <c r="H36"/>
  <c r="H40"/>
  <c r="H44"/>
  <c r="F85"/>
  <c r="F103"/>
  <c r="H27"/>
  <c r="H25"/>
  <c r="H23"/>
  <c r="H21"/>
  <c r="H33"/>
  <c r="H35"/>
  <c r="H37"/>
  <c r="H39"/>
  <c r="H41"/>
  <c r="F84"/>
  <c r="F94"/>
  <c r="F96"/>
  <c r="F104"/>
  <c r="F112"/>
  <c r="F114"/>
  <c r="F116"/>
  <c r="H122"/>
  <c r="H124"/>
  <c r="H132"/>
  <c r="H134"/>
  <c r="H136"/>
  <c r="H138"/>
  <c r="H146"/>
  <c r="H147" s="1"/>
  <c r="H153"/>
  <c r="H155"/>
  <c r="H163"/>
  <c r="H165"/>
  <c r="H173"/>
  <c r="H175"/>
  <c r="H181"/>
  <c r="H183"/>
  <c r="F93"/>
  <c r="F95"/>
  <c r="F113"/>
  <c r="H123"/>
  <c r="H131"/>
  <c r="H133"/>
  <c r="H135"/>
  <c r="H137"/>
  <c r="H154"/>
  <c r="H162"/>
  <c r="H164"/>
  <c r="H172"/>
  <c r="H182"/>
  <c r="F88" l="1"/>
  <c r="F107"/>
  <c r="H28"/>
  <c r="H185"/>
  <c r="H176"/>
  <c r="H167"/>
  <c r="H157"/>
  <c r="F117"/>
  <c r="H140"/>
  <c r="F98"/>
  <c r="H126"/>
  <c r="H45"/>
</calcChain>
</file>

<file path=xl/sharedStrings.xml><?xml version="1.0" encoding="utf-8"?>
<sst xmlns="http://schemas.openxmlformats.org/spreadsheetml/2006/main" count="246" uniqueCount="117">
  <si>
    <t>1. Jak se Vám v obci žije?</t>
  </si>
  <si>
    <t>1.</t>
  </si>
  <si>
    <t>velmi dobře</t>
  </si>
  <si>
    <t>2.</t>
  </si>
  <si>
    <t>dobře</t>
  </si>
  <si>
    <t>3.</t>
  </si>
  <si>
    <t>nedokážu se rozhodnout</t>
  </si>
  <si>
    <t>4.</t>
  </si>
  <si>
    <t>špatně</t>
  </si>
  <si>
    <t>5.</t>
  </si>
  <si>
    <t>velmi špatně</t>
  </si>
  <si>
    <t>2. Co se Vám na naší obci nejvíce líbí?</t>
  </si>
  <si>
    <t>klidný život</t>
  </si>
  <si>
    <t>dobré mezilidské vztahy</t>
  </si>
  <si>
    <t>příznivé životní prostředí</t>
  </si>
  <si>
    <t>blízkost přírody</t>
  </si>
  <si>
    <t>dostupnost prac. příležitostí</t>
  </si>
  <si>
    <t>6.</t>
  </si>
  <si>
    <t>dobrá dopravní dostupnost</t>
  </si>
  <si>
    <t>7.</t>
  </si>
  <si>
    <t>kulturní a společ.život</t>
  </si>
  <si>
    <t>8.</t>
  </si>
  <si>
    <t>sportovní vyžití</t>
  </si>
  <si>
    <t>9.</t>
  </si>
  <si>
    <t>vzhled obce</t>
  </si>
  <si>
    <t>3. Co se Vám na naší obci nelíbí?</t>
  </si>
  <si>
    <t>špatné vztahy mezi lidmi</t>
  </si>
  <si>
    <t>nezájem lidí o obec</t>
  </si>
  <si>
    <t>málo kvalitní životní prostředí</t>
  </si>
  <si>
    <t>nedostatek prac.příležitostí</t>
  </si>
  <si>
    <t>nedostatek či špatná dostupnost obchodů a služeb</t>
  </si>
  <si>
    <t>nedostatečný kulturní a společenský život</t>
  </si>
  <si>
    <t>špatná dostupnost lékaře</t>
  </si>
  <si>
    <t>nevyhovující veřejná doprava</t>
  </si>
  <si>
    <t>nedostatečná bytová výstavba</t>
  </si>
  <si>
    <t>10.</t>
  </si>
  <si>
    <t>nepořádek v obci</t>
  </si>
  <si>
    <t>11.</t>
  </si>
  <si>
    <t>špatné podmínky pro podnikání</t>
  </si>
  <si>
    <t>12.</t>
  </si>
  <si>
    <t>jiné ….</t>
  </si>
  <si>
    <t>5. Hodnocení podmínek v obci</t>
  </si>
  <si>
    <t xml:space="preserve">6. Mezilidské vztahy v obci považujete za: </t>
  </si>
  <si>
    <t>velmi dobré</t>
  </si>
  <si>
    <t>docela dobré</t>
  </si>
  <si>
    <t>ne moc dobré</t>
  </si>
  <si>
    <t>špatné</t>
  </si>
  <si>
    <t>nedovedu posoudit</t>
  </si>
  <si>
    <t xml:space="preserve">7. Obyvatelé obce mají dostatek příležitostí ke společenským kontaktům? </t>
  </si>
  <si>
    <t>rozhodně ano</t>
  </si>
  <si>
    <t>spíše ano</t>
  </si>
  <si>
    <t>spíše ne</t>
  </si>
  <si>
    <t>rozhodně ne</t>
  </si>
  <si>
    <t>8. Sledujete informace o dění v obci na webových stránkách?</t>
  </si>
  <si>
    <t>pravidelně</t>
  </si>
  <si>
    <t>občas</t>
  </si>
  <si>
    <t xml:space="preserve">vůbec </t>
  </si>
  <si>
    <t>nemám internet</t>
  </si>
  <si>
    <t>9. Jste ochoten něco udělat pro rozvoj obce?</t>
  </si>
  <si>
    <t>10. Jak by se měla obec dále rozvíjet?</t>
  </si>
  <si>
    <t>měla by zůstat stejně velká</t>
  </si>
  <si>
    <t>měla by se postupně rozrůstat</t>
  </si>
  <si>
    <t>měla by se využít kapacita pro výstavbu domů</t>
  </si>
  <si>
    <t>zlepšení podmínek pro podnikání</t>
  </si>
  <si>
    <t>častější spoje veřejné dopravy</t>
  </si>
  <si>
    <t>zřízení dalších provozoven obchodu a služeb v obci</t>
  </si>
  <si>
    <t>rekonstrukce místních komunikací</t>
  </si>
  <si>
    <t>podpora kult., společ. a sport.aktivit</t>
  </si>
  <si>
    <t>péče o veř.zeleň a prostředí v obci</t>
  </si>
  <si>
    <t>opravy památek v obci</t>
  </si>
  <si>
    <t>jiné</t>
  </si>
  <si>
    <t>12. Jste?</t>
  </si>
  <si>
    <t>muž</t>
  </si>
  <si>
    <t>žena</t>
  </si>
  <si>
    <t>13. Váš věk?</t>
  </si>
  <si>
    <t>15-29 let</t>
  </si>
  <si>
    <t>30-49 let</t>
  </si>
  <si>
    <t>50-64 let</t>
  </si>
  <si>
    <t>64 a více let</t>
  </si>
  <si>
    <t>14. Vaše vzdělání?</t>
  </si>
  <si>
    <t>základní</t>
  </si>
  <si>
    <t>střední odborné</t>
  </si>
  <si>
    <t>střední odborné s maturitou</t>
  </si>
  <si>
    <t>vyšší odborné</t>
  </si>
  <si>
    <t>vysokoškolské</t>
  </si>
  <si>
    <t>15. V obci žiji:</t>
  </si>
  <si>
    <t>od narození</t>
  </si>
  <si>
    <t>přistěhoval jsem se v dětství s rodiči</t>
  </si>
  <si>
    <t>přistěhoval jsem se v dospělosti před více než 5 lety</t>
  </si>
  <si>
    <t>přistěhoval jsem se v dospělosti v posled.5 letech</t>
  </si>
  <si>
    <t>16. Typ Vaší domácnosti:</t>
  </si>
  <si>
    <t>domácnost bez dětí</t>
  </si>
  <si>
    <t>nezaopatřené děti do 18 let</t>
  </si>
  <si>
    <t>nezaopatřené děti do 26 let</t>
  </si>
  <si>
    <t>jiné….</t>
  </si>
  <si>
    <t>1.bydlení</t>
  </si>
  <si>
    <t>2.školství</t>
  </si>
  <si>
    <t>3.zdravot.</t>
  </si>
  <si>
    <t>spíše spokojen</t>
  </si>
  <si>
    <t>sp.nespokojen</t>
  </si>
  <si>
    <t>velmi nespok.</t>
  </si>
  <si>
    <t>velmi spokojen</t>
  </si>
  <si>
    <t>je to lhostejné</t>
  </si>
  <si>
    <t>5.kul.a spol.život</t>
  </si>
  <si>
    <t>8.péče obce o prostř.</t>
  </si>
  <si>
    <t>9.pod.pro podnikání</t>
  </si>
  <si>
    <t>10.rozvoj obce</t>
  </si>
  <si>
    <t>11.infor.o dění v obci</t>
  </si>
  <si>
    <t>PRO  -  dotazník - vyhodnocení</t>
  </si>
  <si>
    <t>podpora bytové výstavby,tech.infrastr.,komunikace</t>
  </si>
  <si>
    <t>11. Využití obecních finančních prostředků? (max.3 odpovědi)</t>
  </si>
  <si>
    <t>počet</t>
  </si>
  <si>
    <t>%</t>
  </si>
  <si>
    <t>počet odp.</t>
  </si>
  <si>
    <t>6.sport.vyžití</t>
  </si>
  <si>
    <t>7.život.prostředí</t>
  </si>
  <si>
    <t>4.veř.doprava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</si>
</sst>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9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J185"/>
  <sheetViews>
    <sheetView tabSelected="1" topLeftCell="A58" workbookViewId="0">
      <selection activeCell="L153" sqref="L153"/>
    </sheetView>
  </sheetViews>
  <sheetFormatPr defaultRowHeight="14.4"/>
  <cols>
    <col min="1" max="1" width="4.77734375" customWidth="1"/>
  </cols>
  <sheetData>
    <row r="4" spans="1:9" ht="18">
      <c r="A4" s="3" t="s">
        <v>108</v>
      </c>
    </row>
    <row r="5" spans="1:9">
      <c r="A5" s="1"/>
    </row>
    <row r="6" spans="1:9">
      <c r="A6" s="1"/>
    </row>
    <row r="8" spans="1:9">
      <c r="A8" s="1" t="s">
        <v>0</v>
      </c>
      <c r="G8" t="s">
        <v>113</v>
      </c>
      <c r="H8" s="5"/>
      <c r="I8" s="6" t="s">
        <v>112</v>
      </c>
    </row>
    <row r="9" spans="1:9">
      <c r="A9" t="s">
        <v>1</v>
      </c>
      <c r="B9" t="s">
        <v>2</v>
      </c>
      <c r="G9" s="6">
        <v>56</v>
      </c>
      <c r="H9" s="7"/>
      <c r="I9" s="7">
        <f>G9/303*100</f>
        <v>18.481848184818482</v>
      </c>
    </row>
    <row r="10" spans="1:9">
      <c r="A10" t="s">
        <v>3</v>
      </c>
      <c r="B10" t="s">
        <v>4</v>
      </c>
      <c r="G10" s="6">
        <v>205</v>
      </c>
      <c r="H10" s="7"/>
      <c r="I10" s="7">
        <f t="shared" ref="I10:I13" si="0">G10/303*100</f>
        <v>67.656765676567659</v>
      </c>
    </row>
    <row r="11" spans="1:9">
      <c r="A11" t="s">
        <v>5</v>
      </c>
      <c r="B11" t="s">
        <v>6</v>
      </c>
      <c r="G11" s="6">
        <v>15</v>
      </c>
      <c r="H11" s="7"/>
      <c r="I11" s="7">
        <f t="shared" si="0"/>
        <v>4.9504950495049505</v>
      </c>
    </row>
    <row r="12" spans="1:9">
      <c r="A12" t="s">
        <v>7</v>
      </c>
      <c r="B12" t="s">
        <v>8</v>
      </c>
      <c r="G12" s="6">
        <v>25</v>
      </c>
      <c r="H12" s="7"/>
      <c r="I12" s="7">
        <f t="shared" si="0"/>
        <v>8.2508250825082499</v>
      </c>
    </row>
    <row r="13" spans="1:9">
      <c r="A13" t="s">
        <v>9</v>
      </c>
      <c r="B13" t="s">
        <v>10</v>
      </c>
      <c r="G13" s="6">
        <v>2</v>
      </c>
      <c r="H13" s="7"/>
      <c r="I13" s="7">
        <f t="shared" si="0"/>
        <v>0.66006600660066006</v>
      </c>
    </row>
    <row r="14" spans="1:9">
      <c r="G14" s="6">
        <v>303</v>
      </c>
      <c r="H14" s="8"/>
      <c r="I14" s="6"/>
    </row>
    <row r="18" spans="1:10">
      <c r="A18" s="1" t="s">
        <v>11</v>
      </c>
      <c r="G18" t="s">
        <v>113</v>
      </c>
      <c r="H18" s="6" t="s">
        <v>112</v>
      </c>
    </row>
    <row r="19" spans="1:10">
      <c r="A19" t="s">
        <v>1</v>
      </c>
      <c r="B19" t="s">
        <v>12</v>
      </c>
      <c r="G19">
        <v>162</v>
      </c>
      <c r="H19" s="4">
        <f>G19/G28</f>
        <v>0.22689075630252101</v>
      </c>
      <c r="I19" s="4"/>
      <c r="J19" s="4"/>
    </row>
    <row r="20" spans="1:10">
      <c r="A20" t="s">
        <v>3</v>
      </c>
      <c r="B20" t="s">
        <v>13</v>
      </c>
      <c r="G20">
        <v>29</v>
      </c>
      <c r="H20" s="4">
        <f>G20/G28</f>
        <v>4.0616246498599441E-2</v>
      </c>
    </row>
    <row r="21" spans="1:10">
      <c r="A21" t="s">
        <v>5</v>
      </c>
      <c r="B21" t="s">
        <v>14</v>
      </c>
      <c r="G21">
        <v>90</v>
      </c>
      <c r="H21" s="4">
        <f>G21/G28</f>
        <v>0.12605042016806722</v>
      </c>
    </row>
    <row r="22" spans="1:10">
      <c r="A22" t="s">
        <v>7</v>
      </c>
      <c r="B22" t="s">
        <v>15</v>
      </c>
      <c r="G22">
        <v>230</v>
      </c>
      <c r="H22" s="4">
        <f>G22/G28</f>
        <v>0.32212885154061627</v>
      </c>
    </row>
    <row r="23" spans="1:10">
      <c r="A23" t="s">
        <v>9</v>
      </c>
      <c r="B23" t="s">
        <v>16</v>
      </c>
      <c r="G23">
        <v>14</v>
      </c>
      <c r="H23" s="4">
        <f>G23/G28</f>
        <v>1.9607843137254902E-2</v>
      </c>
    </row>
    <row r="24" spans="1:10">
      <c r="A24" t="s">
        <v>17</v>
      </c>
      <c r="B24" t="s">
        <v>18</v>
      </c>
      <c r="G24">
        <v>56</v>
      </c>
      <c r="H24" s="4">
        <f>G24/G28</f>
        <v>7.8431372549019607E-2</v>
      </c>
    </row>
    <row r="25" spans="1:10">
      <c r="A25" t="s">
        <v>19</v>
      </c>
      <c r="B25" t="s">
        <v>20</v>
      </c>
      <c r="G25">
        <v>39</v>
      </c>
      <c r="H25" s="4">
        <f>G25/G28</f>
        <v>5.4621848739495799E-2</v>
      </c>
    </row>
    <row r="26" spans="1:10">
      <c r="A26" t="s">
        <v>21</v>
      </c>
      <c r="B26" t="s">
        <v>22</v>
      </c>
      <c r="G26">
        <v>71</v>
      </c>
      <c r="H26" s="4">
        <f>G26/G28</f>
        <v>9.9439775910364139E-2</v>
      </c>
    </row>
    <row r="27" spans="1:10">
      <c r="A27" t="s">
        <v>23</v>
      </c>
      <c r="B27" t="s">
        <v>24</v>
      </c>
      <c r="G27">
        <v>23</v>
      </c>
      <c r="H27" s="4">
        <f>G27/G28</f>
        <v>3.2212885154061621E-2</v>
      </c>
    </row>
    <row r="28" spans="1:10">
      <c r="G28">
        <f>SUM(G19:G27)</f>
        <v>714</v>
      </c>
      <c r="H28" s="4">
        <f>SUM(H19:H27)</f>
        <v>1</v>
      </c>
    </row>
    <row r="32" spans="1:10">
      <c r="A32" s="1" t="s">
        <v>25</v>
      </c>
      <c r="G32" t="s">
        <v>113</v>
      </c>
      <c r="H32" s="6" t="s">
        <v>112</v>
      </c>
    </row>
    <row r="33" spans="1:8">
      <c r="A33" t="s">
        <v>1</v>
      </c>
      <c r="B33" t="s">
        <v>26</v>
      </c>
      <c r="G33">
        <v>51</v>
      </c>
      <c r="H33" s="4">
        <f>G33/G45</f>
        <v>0.11670480549199085</v>
      </c>
    </row>
    <row r="34" spans="1:8">
      <c r="A34" t="s">
        <v>3</v>
      </c>
      <c r="B34" t="s">
        <v>27</v>
      </c>
      <c r="G34">
        <v>84</v>
      </c>
      <c r="H34" s="4">
        <f>G34/G45</f>
        <v>0.19221967963386727</v>
      </c>
    </row>
    <row r="35" spans="1:8">
      <c r="A35" t="s">
        <v>5</v>
      </c>
      <c r="B35" t="s">
        <v>28</v>
      </c>
      <c r="G35">
        <v>5</v>
      </c>
      <c r="H35" s="4">
        <f>G35/G45</f>
        <v>1.1441647597254004E-2</v>
      </c>
    </row>
    <row r="36" spans="1:8">
      <c r="A36" t="s">
        <v>7</v>
      </c>
      <c r="B36" t="s">
        <v>29</v>
      </c>
      <c r="G36">
        <v>94</v>
      </c>
      <c r="H36" s="4">
        <f>G36/G45</f>
        <v>0.21510297482837529</v>
      </c>
    </row>
    <row r="37" spans="1:8">
      <c r="A37" t="s">
        <v>9</v>
      </c>
      <c r="B37" t="s">
        <v>30</v>
      </c>
      <c r="G37">
        <v>91</v>
      </c>
      <c r="H37" s="4">
        <f>G37/G45</f>
        <v>0.20823798627002288</v>
      </c>
    </row>
    <row r="38" spans="1:8">
      <c r="A38" t="s">
        <v>17</v>
      </c>
      <c r="B38" t="s">
        <v>31</v>
      </c>
      <c r="G38">
        <v>15</v>
      </c>
      <c r="H38" s="4">
        <f>G38/G45</f>
        <v>3.4324942791762014E-2</v>
      </c>
    </row>
    <row r="39" spans="1:8">
      <c r="A39" t="s">
        <v>19</v>
      </c>
      <c r="B39" t="s">
        <v>32</v>
      </c>
      <c r="G39">
        <v>16</v>
      </c>
      <c r="H39" s="4">
        <f>G39/G45</f>
        <v>3.6613272311212815E-2</v>
      </c>
    </row>
    <row r="40" spans="1:8">
      <c r="A40" t="s">
        <v>21</v>
      </c>
      <c r="B40" t="s">
        <v>33</v>
      </c>
      <c r="G40">
        <v>12</v>
      </c>
      <c r="H40" s="4">
        <f>G40/G45</f>
        <v>2.7459954233409609E-2</v>
      </c>
    </row>
    <row r="41" spans="1:8">
      <c r="A41" t="s">
        <v>23</v>
      </c>
      <c r="B41" t="s">
        <v>34</v>
      </c>
      <c r="G41">
        <v>16</v>
      </c>
      <c r="H41" s="4">
        <f>G41/G45</f>
        <v>3.6613272311212815E-2</v>
      </c>
    </row>
    <row r="42" spans="1:8">
      <c r="A42" t="s">
        <v>35</v>
      </c>
      <c r="B42" t="s">
        <v>36</v>
      </c>
      <c r="G42">
        <v>43</v>
      </c>
      <c r="H42" s="4">
        <f>G42/G45</f>
        <v>9.8398169336384442E-2</v>
      </c>
    </row>
    <row r="43" spans="1:8">
      <c r="A43" t="s">
        <v>37</v>
      </c>
      <c r="B43" t="s">
        <v>38</v>
      </c>
      <c r="G43">
        <v>10</v>
      </c>
      <c r="H43" s="4">
        <f>G43/G45</f>
        <v>2.2883295194508008E-2</v>
      </c>
    </row>
    <row r="44" spans="1:8">
      <c r="A44" t="s">
        <v>39</v>
      </c>
      <c r="B44" t="s">
        <v>40</v>
      </c>
      <c r="H44" s="4">
        <f>G44/G45</f>
        <v>0</v>
      </c>
    </row>
    <row r="45" spans="1:8">
      <c r="G45">
        <f>SUM(G33:G44)</f>
        <v>437</v>
      </c>
      <c r="H45" s="4">
        <f>SUM(H33:H44)</f>
        <v>1</v>
      </c>
    </row>
    <row r="51" spans="1:10">
      <c r="A51" s="1" t="s">
        <v>41</v>
      </c>
    </row>
    <row r="52" spans="1:10">
      <c r="A52" s="1"/>
      <c r="C52" t="s">
        <v>95</v>
      </c>
      <c r="E52" t="s">
        <v>96</v>
      </c>
      <c r="G52" t="s">
        <v>97</v>
      </c>
      <c r="I52" t="s">
        <v>116</v>
      </c>
    </row>
    <row r="53" spans="1:10">
      <c r="A53" s="1"/>
      <c r="C53" t="s">
        <v>113</v>
      </c>
      <c r="D53" s="6" t="s">
        <v>112</v>
      </c>
      <c r="E53" t="s">
        <v>113</v>
      </c>
      <c r="F53" s="6" t="s">
        <v>112</v>
      </c>
      <c r="G53" t="s">
        <v>113</v>
      </c>
      <c r="H53" s="6" t="s">
        <v>112</v>
      </c>
      <c r="I53" t="s">
        <v>113</v>
      </c>
      <c r="J53" s="6" t="s">
        <v>112</v>
      </c>
    </row>
    <row r="54" spans="1:10">
      <c r="A54" t="s">
        <v>101</v>
      </c>
      <c r="C54" s="6">
        <v>109</v>
      </c>
      <c r="D54" s="7">
        <f>C54/291*100</f>
        <v>37.457044673539521</v>
      </c>
      <c r="E54" s="6">
        <v>37</v>
      </c>
      <c r="F54" s="7">
        <f>E54/252*100</f>
        <v>14.682539682539684</v>
      </c>
      <c r="G54" s="6">
        <v>19</v>
      </c>
      <c r="H54" s="7">
        <f>G54/250*100</f>
        <v>7.6</v>
      </c>
      <c r="I54" s="6">
        <v>64</v>
      </c>
      <c r="J54" s="7">
        <f>I54/283*100</f>
        <v>22.614840989399294</v>
      </c>
    </row>
    <row r="55" spans="1:10">
      <c r="A55" s="2" t="s">
        <v>98</v>
      </c>
      <c r="B55" s="2"/>
      <c r="C55" s="6">
        <v>163</v>
      </c>
      <c r="D55" s="7">
        <f t="shared" ref="D55:D58" si="1">C55/291*100</f>
        <v>56.013745704467354</v>
      </c>
      <c r="E55" s="6">
        <v>140</v>
      </c>
      <c r="F55" s="7">
        <f t="shared" ref="F55:F58" si="2">E55/252*100</f>
        <v>55.555555555555557</v>
      </c>
      <c r="G55" s="6">
        <v>131</v>
      </c>
      <c r="H55" s="7">
        <f t="shared" ref="H55:H58" si="3">G55/250*100</f>
        <v>52.400000000000006</v>
      </c>
      <c r="I55" s="6">
        <v>159</v>
      </c>
      <c r="J55" s="7">
        <f t="shared" ref="J55:J58" si="4">I55/283*100</f>
        <v>56.183745583038871</v>
      </c>
    </row>
    <row r="56" spans="1:10">
      <c r="A56" s="2" t="s">
        <v>99</v>
      </c>
      <c r="B56" s="2"/>
      <c r="C56" s="6">
        <v>15</v>
      </c>
      <c r="D56" s="7">
        <f t="shared" si="1"/>
        <v>5.1546391752577314</v>
      </c>
      <c r="E56" s="6">
        <v>29</v>
      </c>
      <c r="F56" s="7">
        <f t="shared" si="2"/>
        <v>11.507936507936508</v>
      </c>
      <c r="G56" s="6">
        <v>60</v>
      </c>
      <c r="H56" s="7">
        <f t="shared" si="3"/>
        <v>24</v>
      </c>
      <c r="I56" s="6">
        <v>31</v>
      </c>
      <c r="J56" s="7">
        <f t="shared" si="4"/>
        <v>10.954063604240282</v>
      </c>
    </row>
    <row r="57" spans="1:10">
      <c r="A57" s="2" t="s">
        <v>100</v>
      </c>
      <c r="B57" s="2"/>
      <c r="C57" s="6">
        <v>3</v>
      </c>
      <c r="D57" s="7">
        <f t="shared" si="1"/>
        <v>1.0309278350515463</v>
      </c>
      <c r="E57" s="6">
        <v>7</v>
      </c>
      <c r="F57" s="7">
        <f t="shared" si="2"/>
        <v>2.7777777777777777</v>
      </c>
      <c r="G57" s="6">
        <v>17</v>
      </c>
      <c r="H57" s="7">
        <f t="shared" si="3"/>
        <v>6.8000000000000007</v>
      </c>
      <c r="I57" s="6">
        <v>6</v>
      </c>
      <c r="J57" s="7">
        <f t="shared" si="4"/>
        <v>2.1201413427561837</v>
      </c>
    </row>
    <row r="58" spans="1:10">
      <c r="A58" s="2" t="s">
        <v>102</v>
      </c>
      <c r="B58" s="2"/>
      <c r="C58" s="6">
        <v>1</v>
      </c>
      <c r="D58" s="7">
        <f t="shared" si="1"/>
        <v>0.3436426116838488</v>
      </c>
      <c r="E58" s="6">
        <v>39</v>
      </c>
      <c r="F58" s="7">
        <f t="shared" si="2"/>
        <v>15.476190476190476</v>
      </c>
      <c r="G58" s="6">
        <v>23</v>
      </c>
      <c r="H58" s="7">
        <f t="shared" si="3"/>
        <v>9.1999999999999993</v>
      </c>
      <c r="I58" s="6">
        <v>23</v>
      </c>
      <c r="J58" s="7">
        <f t="shared" si="4"/>
        <v>8.1272084805653702</v>
      </c>
    </row>
    <row r="59" spans="1:10">
      <c r="A59" s="1"/>
      <c r="C59" s="6">
        <f>SUM(C54:C58)</f>
        <v>291</v>
      </c>
      <c r="D59" s="6"/>
      <c r="E59" s="6">
        <f>SUM(E54:E58)</f>
        <v>252</v>
      </c>
      <c r="F59" s="6"/>
      <c r="G59" s="6">
        <f>SUM(G54:G58)</f>
        <v>250</v>
      </c>
      <c r="H59" s="6"/>
      <c r="I59" s="6">
        <f>SUM(I54:I58)</f>
        <v>283</v>
      </c>
      <c r="J59" s="6"/>
    </row>
    <row r="60" spans="1:10">
      <c r="A60" s="1"/>
    </row>
    <row r="61" spans="1:10">
      <c r="A61" s="1"/>
      <c r="C61" t="s">
        <v>103</v>
      </c>
      <c r="E61" t="s">
        <v>114</v>
      </c>
      <c r="G61" t="s">
        <v>115</v>
      </c>
      <c r="I61" t="s">
        <v>104</v>
      </c>
    </row>
    <row r="62" spans="1:10">
      <c r="A62" s="1"/>
      <c r="C62" t="s">
        <v>111</v>
      </c>
      <c r="D62" t="s">
        <v>112</v>
      </c>
      <c r="E62" t="s">
        <v>113</v>
      </c>
      <c r="F62" s="6" t="s">
        <v>112</v>
      </c>
      <c r="G62" t="s">
        <v>113</v>
      </c>
      <c r="H62" s="6" t="s">
        <v>112</v>
      </c>
      <c r="I62" t="s">
        <v>113</v>
      </c>
      <c r="J62" s="6" t="s">
        <v>112</v>
      </c>
    </row>
    <row r="63" spans="1:10">
      <c r="A63" t="s">
        <v>101</v>
      </c>
      <c r="C63" s="6">
        <v>56</v>
      </c>
      <c r="D63" s="7">
        <f>C63/279*100</f>
        <v>20.071684587813621</v>
      </c>
      <c r="E63" s="6">
        <v>87</v>
      </c>
      <c r="F63" s="7">
        <f>E63/279*100</f>
        <v>31.182795698924732</v>
      </c>
      <c r="G63" s="6">
        <v>109</v>
      </c>
      <c r="H63" s="7">
        <f>G63/282*100</f>
        <v>38.652482269503544</v>
      </c>
      <c r="I63" s="6">
        <v>41</v>
      </c>
      <c r="J63" s="7">
        <f>I63/279*100</f>
        <v>14.695340501792115</v>
      </c>
    </row>
    <row r="64" spans="1:10">
      <c r="A64" s="2" t="s">
        <v>98</v>
      </c>
      <c r="B64" s="2"/>
      <c r="C64" s="6">
        <v>159</v>
      </c>
      <c r="D64" s="7">
        <f t="shared" ref="D64:D67" si="5">C64/279*100</f>
        <v>56.98924731182796</v>
      </c>
      <c r="E64" s="6">
        <v>139</v>
      </c>
      <c r="F64" s="7">
        <f t="shared" ref="F64:F67" si="6">E64/279*100</f>
        <v>49.820788530465947</v>
      </c>
      <c r="G64" s="6">
        <v>148</v>
      </c>
      <c r="H64" s="7">
        <f t="shared" ref="H64:H67" si="7">G64/282*100</f>
        <v>52.4822695035461</v>
      </c>
      <c r="I64" s="6">
        <v>159</v>
      </c>
      <c r="J64" s="7">
        <f t="shared" ref="J64:J67" si="8">I64/279*100</f>
        <v>56.98924731182796</v>
      </c>
    </row>
    <row r="65" spans="1:10">
      <c r="A65" s="2" t="s">
        <v>99</v>
      </c>
      <c r="B65" s="2"/>
      <c r="C65" s="6">
        <v>33</v>
      </c>
      <c r="D65" s="7">
        <f t="shared" si="5"/>
        <v>11.827956989247312</v>
      </c>
      <c r="E65" s="6">
        <v>18</v>
      </c>
      <c r="F65" s="7">
        <f t="shared" si="6"/>
        <v>6.4516129032258061</v>
      </c>
      <c r="G65" s="6">
        <v>18</v>
      </c>
      <c r="H65" s="7">
        <f t="shared" si="7"/>
        <v>6.3829787234042552</v>
      </c>
      <c r="I65" s="6">
        <v>55</v>
      </c>
      <c r="J65" s="7">
        <f t="shared" si="8"/>
        <v>19.713261648745519</v>
      </c>
    </row>
    <row r="66" spans="1:10">
      <c r="A66" s="2" t="s">
        <v>100</v>
      </c>
      <c r="B66" s="2"/>
      <c r="C66" s="6">
        <v>8</v>
      </c>
      <c r="D66" s="7">
        <f t="shared" si="5"/>
        <v>2.8673835125448028</v>
      </c>
      <c r="E66" s="6">
        <v>8</v>
      </c>
      <c r="F66" s="7">
        <f t="shared" si="6"/>
        <v>2.8673835125448028</v>
      </c>
      <c r="G66" s="6">
        <v>4</v>
      </c>
      <c r="H66" s="7">
        <f t="shared" si="7"/>
        <v>1.4184397163120568</v>
      </c>
      <c r="I66" s="6">
        <v>18</v>
      </c>
      <c r="J66" s="7">
        <f t="shared" si="8"/>
        <v>6.4516129032258061</v>
      </c>
    </row>
    <row r="67" spans="1:10">
      <c r="A67" s="2" t="s">
        <v>102</v>
      </c>
      <c r="B67" s="2"/>
      <c r="C67" s="6">
        <v>23</v>
      </c>
      <c r="D67" s="7">
        <f t="shared" si="5"/>
        <v>8.2437275985663092</v>
      </c>
      <c r="E67" s="6">
        <v>27</v>
      </c>
      <c r="F67" s="7">
        <f t="shared" si="6"/>
        <v>9.67741935483871</v>
      </c>
      <c r="G67" s="6">
        <v>3</v>
      </c>
      <c r="H67" s="7">
        <f t="shared" si="7"/>
        <v>1.0638297872340425</v>
      </c>
      <c r="I67" s="6">
        <v>6</v>
      </c>
      <c r="J67" s="7">
        <f t="shared" si="8"/>
        <v>2.1505376344086025</v>
      </c>
    </row>
    <row r="68" spans="1:10">
      <c r="A68" s="1"/>
      <c r="C68" s="6">
        <f>SUM(C63:C67)</f>
        <v>279</v>
      </c>
      <c r="D68" s="6"/>
      <c r="E68" s="6">
        <f>SUM(E63:E67)</f>
        <v>279</v>
      </c>
      <c r="F68" s="6"/>
      <c r="G68" s="6">
        <f>SUM(G63:G67)</f>
        <v>282</v>
      </c>
      <c r="H68" s="6"/>
      <c r="I68" s="6">
        <f>SUM(I63:I67)</f>
        <v>279</v>
      </c>
      <c r="J68" s="6"/>
    </row>
    <row r="69" spans="1:10">
      <c r="A69" s="1"/>
    </row>
    <row r="70" spans="1:10">
      <c r="A70" s="1"/>
    </row>
    <row r="71" spans="1:10">
      <c r="A71" s="1"/>
      <c r="C71" t="s">
        <v>105</v>
      </c>
      <c r="E71" t="s">
        <v>106</v>
      </c>
      <c r="G71" t="s">
        <v>107</v>
      </c>
    </row>
    <row r="72" spans="1:10">
      <c r="A72" s="1"/>
      <c r="C72" t="s">
        <v>113</v>
      </c>
      <c r="D72" s="6" t="s">
        <v>112</v>
      </c>
      <c r="E72" t="s">
        <v>113</v>
      </c>
      <c r="F72" s="6" t="s">
        <v>112</v>
      </c>
      <c r="G72" t="s">
        <v>113</v>
      </c>
      <c r="H72" s="6" t="s">
        <v>112</v>
      </c>
    </row>
    <row r="73" spans="1:10">
      <c r="A73" t="s">
        <v>101</v>
      </c>
      <c r="C73" s="6">
        <v>6</v>
      </c>
      <c r="D73" s="7">
        <f>C73/269*100</f>
        <v>2.2304832713754648</v>
      </c>
      <c r="E73" s="6">
        <v>26</v>
      </c>
      <c r="F73" s="7">
        <f>E73/277*100</f>
        <v>9.3862815884476536</v>
      </c>
      <c r="G73" s="6">
        <v>68</v>
      </c>
      <c r="H73" s="7">
        <f>G73/285*100</f>
        <v>23.859649122807017</v>
      </c>
    </row>
    <row r="74" spans="1:10">
      <c r="A74" s="2" t="s">
        <v>98</v>
      </c>
      <c r="B74" s="2"/>
      <c r="C74" s="6">
        <v>80</v>
      </c>
      <c r="D74" s="7">
        <f t="shared" ref="D74:D77" si="9">C74/269*100</f>
        <v>29.739776951672862</v>
      </c>
      <c r="E74" s="6">
        <v>176</v>
      </c>
      <c r="F74" s="7">
        <f t="shared" ref="F74:F77" si="10">E74/277*100</f>
        <v>63.537906137184116</v>
      </c>
      <c r="G74" s="6">
        <v>153</v>
      </c>
      <c r="H74" s="7">
        <f t="shared" ref="H74:H77" si="11">G74/285*100</f>
        <v>53.684210526315788</v>
      </c>
    </row>
    <row r="75" spans="1:10">
      <c r="A75" s="2" t="s">
        <v>99</v>
      </c>
      <c r="B75" s="2"/>
      <c r="C75" s="6">
        <v>60</v>
      </c>
      <c r="D75" s="7">
        <f t="shared" si="9"/>
        <v>22.304832713754646</v>
      </c>
      <c r="E75" s="6">
        <v>58</v>
      </c>
      <c r="F75" s="7">
        <f t="shared" si="10"/>
        <v>20.938628158844764</v>
      </c>
      <c r="G75" s="6">
        <v>54</v>
      </c>
      <c r="H75" s="7">
        <f t="shared" si="11"/>
        <v>18.947368421052634</v>
      </c>
    </row>
    <row r="76" spans="1:10">
      <c r="A76" s="2" t="s">
        <v>100</v>
      </c>
      <c r="B76" s="2"/>
      <c r="C76" s="6">
        <v>17</v>
      </c>
      <c r="D76" s="7">
        <f t="shared" si="9"/>
        <v>6.3197026022304827</v>
      </c>
      <c r="E76" s="6">
        <v>8</v>
      </c>
      <c r="F76" s="7">
        <f t="shared" si="10"/>
        <v>2.8880866425992782</v>
      </c>
      <c r="G76" s="6">
        <v>6</v>
      </c>
      <c r="H76" s="7">
        <f t="shared" si="11"/>
        <v>2.1052631578947367</v>
      </c>
    </row>
    <row r="77" spans="1:10">
      <c r="A77" s="2" t="s">
        <v>102</v>
      </c>
      <c r="B77" s="2"/>
      <c r="C77" s="6">
        <v>106</v>
      </c>
      <c r="D77" s="7">
        <f t="shared" si="9"/>
        <v>39.405204460966544</v>
      </c>
      <c r="E77" s="6">
        <v>9</v>
      </c>
      <c r="F77" s="7">
        <f t="shared" si="10"/>
        <v>3.2490974729241873</v>
      </c>
      <c r="G77" s="6">
        <v>4</v>
      </c>
      <c r="H77" s="7">
        <f t="shared" si="11"/>
        <v>1.4035087719298245</v>
      </c>
    </row>
    <row r="78" spans="1:10">
      <c r="A78" s="2"/>
      <c r="B78" s="2"/>
      <c r="C78" s="6">
        <f>SUM(C73:C77)</f>
        <v>269</v>
      </c>
      <c r="D78" s="6"/>
      <c r="E78" s="6">
        <f>SUM(E73:E77)</f>
        <v>277</v>
      </c>
      <c r="F78" s="6"/>
      <c r="G78" s="6">
        <f>SUM(G73:G77)</f>
        <v>285</v>
      </c>
      <c r="H78" s="6"/>
    </row>
    <row r="81" spans="1:6">
      <c r="A81" s="1" t="s">
        <v>42</v>
      </c>
    </row>
    <row r="82" spans="1:6">
      <c r="A82" s="1"/>
      <c r="E82" t="s">
        <v>113</v>
      </c>
      <c r="F82" s="6" t="s">
        <v>112</v>
      </c>
    </row>
    <row r="83" spans="1:6">
      <c r="A83" t="s">
        <v>1</v>
      </c>
      <c r="B83" t="s">
        <v>43</v>
      </c>
      <c r="E83" s="6">
        <v>26</v>
      </c>
      <c r="F83" s="8">
        <f>E83/E88</f>
        <v>8.4967320261437912E-2</v>
      </c>
    </row>
    <row r="84" spans="1:6">
      <c r="A84" t="s">
        <v>3</v>
      </c>
      <c r="B84" t="s">
        <v>44</v>
      </c>
      <c r="E84" s="6">
        <v>172</v>
      </c>
      <c r="F84" s="8">
        <f>E84/E88</f>
        <v>0.56209150326797386</v>
      </c>
    </row>
    <row r="85" spans="1:6">
      <c r="A85" t="s">
        <v>5</v>
      </c>
      <c r="B85" t="s">
        <v>45</v>
      </c>
      <c r="E85" s="6">
        <v>53</v>
      </c>
      <c r="F85" s="8">
        <f>E85/E88</f>
        <v>0.17320261437908496</v>
      </c>
    </row>
    <row r="86" spans="1:6">
      <c r="A86" t="s">
        <v>7</v>
      </c>
      <c r="B86" t="s">
        <v>46</v>
      </c>
      <c r="E86" s="6">
        <v>13</v>
      </c>
      <c r="F86" s="8">
        <f>E86/E88</f>
        <v>4.2483660130718956E-2</v>
      </c>
    </row>
    <row r="87" spans="1:6">
      <c r="A87" t="s">
        <v>9</v>
      </c>
      <c r="B87" t="s">
        <v>47</v>
      </c>
      <c r="E87" s="6">
        <v>42</v>
      </c>
      <c r="F87" s="8">
        <f>E87/E88</f>
        <v>0.13725490196078433</v>
      </c>
    </row>
    <row r="88" spans="1:6">
      <c r="E88" s="6">
        <f>SUM(E83:E87)</f>
        <v>306</v>
      </c>
      <c r="F88" s="8">
        <f>SUM(F83:F87)</f>
        <v>1</v>
      </c>
    </row>
    <row r="91" spans="1:6">
      <c r="A91" s="1" t="s">
        <v>48</v>
      </c>
    </row>
    <row r="92" spans="1:6">
      <c r="A92" s="1"/>
      <c r="E92" t="s">
        <v>113</v>
      </c>
      <c r="F92" s="6" t="s">
        <v>112</v>
      </c>
    </row>
    <row r="93" spans="1:6">
      <c r="A93" t="s">
        <v>1</v>
      </c>
      <c r="B93" t="s">
        <v>49</v>
      </c>
      <c r="E93" s="6">
        <v>50</v>
      </c>
      <c r="F93" s="8">
        <f>E93/E98</f>
        <v>0.16339869281045752</v>
      </c>
    </row>
    <row r="94" spans="1:6">
      <c r="A94" t="s">
        <v>3</v>
      </c>
      <c r="B94" t="s">
        <v>50</v>
      </c>
      <c r="E94" s="6">
        <v>176</v>
      </c>
      <c r="F94" s="8">
        <f>E94/E98</f>
        <v>0.57516339869281041</v>
      </c>
    </row>
    <row r="95" spans="1:6">
      <c r="A95" t="s">
        <v>5</v>
      </c>
      <c r="B95" t="s">
        <v>51</v>
      </c>
      <c r="E95" s="6">
        <v>32</v>
      </c>
      <c r="F95" s="8">
        <f>E95/E98</f>
        <v>0.10457516339869281</v>
      </c>
    </row>
    <row r="96" spans="1:6">
      <c r="A96" t="s">
        <v>7</v>
      </c>
      <c r="B96" t="s">
        <v>52</v>
      </c>
      <c r="E96" s="6">
        <v>11</v>
      </c>
      <c r="F96" s="8">
        <f>E96/E98</f>
        <v>3.5947712418300651E-2</v>
      </c>
    </row>
    <row r="97" spans="1:6">
      <c r="A97" t="s">
        <v>9</v>
      </c>
      <c r="B97" t="s">
        <v>47</v>
      </c>
      <c r="E97" s="6">
        <v>37</v>
      </c>
      <c r="F97" s="8">
        <f>E97/E98</f>
        <v>0.12091503267973856</v>
      </c>
    </row>
    <row r="98" spans="1:6">
      <c r="E98" s="6">
        <f>SUM(E93:E97)</f>
        <v>306</v>
      </c>
      <c r="F98" s="8">
        <f>SUM(F93:F97)</f>
        <v>0.99999999999999989</v>
      </c>
    </row>
    <row r="101" spans="1:6">
      <c r="A101" s="1" t="s">
        <v>53</v>
      </c>
    </row>
    <row r="102" spans="1:6">
      <c r="A102" s="1"/>
      <c r="E102" t="s">
        <v>113</v>
      </c>
      <c r="F102" s="6" t="s">
        <v>112</v>
      </c>
    </row>
    <row r="103" spans="1:6">
      <c r="A103" t="s">
        <v>1</v>
      </c>
      <c r="B103" t="s">
        <v>54</v>
      </c>
      <c r="E103" s="6">
        <v>45</v>
      </c>
      <c r="F103" s="8">
        <f>E103/E107</f>
        <v>0.14754098360655737</v>
      </c>
    </row>
    <row r="104" spans="1:6">
      <c r="A104" t="s">
        <v>3</v>
      </c>
      <c r="B104" t="s">
        <v>55</v>
      </c>
      <c r="E104" s="6">
        <v>138</v>
      </c>
      <c r="F104" s="8">
        <f>E104/E107</f>
        <v>0.4524590163934426</v>
      </c>
    </row>
    <row r="105" spans="1:6">
      <c r="A105" t="s">
        <v>5</v>
      </c>
      <c r="B105" t="s">
        <v>56</v>
      </c>
      <c r="E105" s="6">
        <v>75</v>
      </c>
      <c r="F105" s="8">
        <f>E105/E107</f>
        <v>0.24590163934426229</v>
      </c>
    </row>
    <row r="106" spans="1:6">
      <c r="A106" t="s">
        <v>7</v>
      </c>
      <c r="B106" t="s">
        <v>57</v>
      </c>
      <c r="E106" s="6">
        <v>47</v>
      </c>
      <c r="F106" s="8">
        <f>E106/E107</f>
        <v>0.1540983606557377</v>
      </c>
    </row>
    <row r="107" spans="1:6">
      <c r="E107" s="6">
        <f>SUM(E103:E106)</f>
        <v>305</v>
      </c>
      <c r="F107" s="8">
        <f>SUM(F103:F106)</f>
        <v>0.99999999999999989</v>
      </c>
    </row>
    <row r="110" spans="1:6">
      <c r="A110" s="1" t="s">
        <v>58</v>
      </c>
    </row>
    <row r="111" spans="1:6">
      <c r="A111" s="1"/>
      <c r="E111" t="s">
        <v>113</v>
      </c>
      <c r="F111" s="6" t="s">
        <v>112</v>
      </c>
    </row>
    <row r="112" spans="1:6">
      <c r="A112" t="s">
        <v>1</v>
      </c>
      <c r="B112" t="s">
        <v>49</v>
      </c>
      <c r="E112" s="6">
        <v>53</v>
      </c>
      <c r="F112" s="8">
        <f>E112/E117</f>
        <v>0.17549668874172186</v>
      </c>
    </row>
    <row r="113" spans="1:8">
      <c r="A113" t="s">
        <v>3</v>
      </c>
      <c r="B113" t="s">
        <v>50</v>
      </c>
      <c r="E113" s="6">
        <v>127</v>
      </c>
      <c r="F113" s="8">
        <f>E113/E117</f>
        <v>0.42052980132450329</v>
      </c>
    </row>
    <row r="114" spans="1:8">
      <c r="A114" t="s">
        <v>5</v>
      </c>
      <c r="B114" t="s">
        <v>51</v>
      </c>
      <c r="E114" s="6">
        <v>42</v>
      </c>
      <c r="F114" s="8">
        <f>E114/E117</f>
        <v>0.13907284768211919</v>
      </c>
    </row>
    <row r="115" spans="1:8">
      <c r="A115" t="s">
        <v>7</v>
      </c>
      <c r="B115" t="s">
        <v>52</v>
      </c>
      <c r="E115" s="6">
        <v>7</v>
      </c>
      <c r="F115" s="8">
        <f>E115/E117</f>
        <v>2.3178807947019868E-2</v>
      </c>
    </row>
    <row r="116" spans="1:8">
      <c r="A116" t="s">
        <v>9</v>
      </c>
      <c r="B116" t="s">
        <v>47</v>
      </c>
      <c r="E116" s="6">
        <v>73</v>
      </c>
      <c r="F116" s="8">
        <f>E116/E117</f>
        <v>0.24172185430463577</v>
      </c>
    </row>
    <row r="117" spans="1:8">
      <c r="E117" s="6">
        <f>SUM(E112:E116)</f>
        <v>302</v>
      </c>
      <c r="F117" s="8">
        <f>SUM(F112:F116)</f>
        <v>1</v>
      </c>
    </row>
    <row r="120" spans="1:8">
      <c r="A120" s="1" t="s">
        <v>59</v>
      </c>
    </row>
    <row r="121" spans="1:8">
      <c r="A121" s="1"/>
      <c r="G121" t="s">
        <v>113</v>
      </c>
      <c r="H121" s="6" t="s">
        <v>112</v>
      </c>
    </row>
    <row r="122" spans="1:8">
      <c r="A122" t="s">
        <v>1</v>
      </c>
      <c r="B122" t="s">
        <v>60</v>
      </c>
      <c r="G122" s="6">
        <v>157</v>
      </c>
      <c r="H122" s="8">
        <f>G122/G126</f>
        <v>0.51986754966887416</v>
      </c>
    </row>
    <row r="123" spans="1:8">
      <c r="A123" t="s">
        <v>3</v>
      </c>
      <c r="B123" t="s">
        <v>61</v>
      </c>
      <c r="G123" s="6">
        <v>44</v>
      </c>
      <c r="H123" s="8">
        <f>G123/G126</f>
        <v>0.14569536423841059</v>
      </c>
    </row>
    <row r="124" spans="1:8">
      <c r="A124" t="s">
        <v>5</v>
      </c>
      <c r="B124" t="s">
        <v>62</v>
      </c>
      <c r="G124" s="6">
        <v>34</v>
      </c>
      <c r="H124" s="8">
        <f>G124/G126</f>
        <v>0.11258278145695365</v>
      </c>
    </row>
    <row r="125" spans="1:8">
      <c r="A125" t="s">
        <v>7</v>
      </c>
      <c r="B125" t="s">
        <v>47</v>
      </c>
      <c r="G125" s="6">
        <v>67</v>
      </c>
      <c r="H125" s="8">
        <f>G125/G126</f>
        <v>0.22185430463576158</v>
      </c>
    </row>
    <row r="126" spans="1:8">
      <c r="G126" s="6">
        <f>SUM(G122:G125)</f>
        <v>302</v>
      </c>
      <c r="H126" s="8">
        <f>SUM(H122:H125)</f>
        <v>1</v>
      </c>
    </row>
    <row r="129" spans="1:8">
      <c r="A129" s="1" t="s">
        <v>110</v>
      </c>
    </row>
    <row r="130" spans="1:8">
      <c r="A130" s="1"/>
      <c r="G130" t="s">
        <v>113</v>
      </c>
      <c r="H130" s="6" t="s">
        <v>112</v>
      </c>
    </row>
    <row r="131" spans="1:8">
      <c r="A131" t="s">
        <v>1</v>
      </c>
      <c r="B131" t="s">
        <v>63</v>
      </c>
      <c r="G131" s="6">
        <v>37</v>
      </c>
      <c r="H131" s="8">
        <f>G131/G140</f>
        <v>4.659949622166247E-2</v>
      </c>
    </row>
    <row r="132" spans="1:8">
      <c r="A132" t="s">
        <v>3</v>
      </c>
      <c r="B132" t="s">
        <v>109</v>
      </c>
      <c r="G132" s="6">
        <v>90</v>
      </c>
      <c r="H132" s="8">
        <f>G132/G140</f>
        <v>0.11335012594458438</v>
      </c>
    </row>
    <row r="133" spans="1:8">
      <c r="A133" t="s">
        <v>5</v>
      </c>
      <c r="B133" t="s">
        <v>64</v>
      </c>
      <c r="G133" s="6">
        <v>34</v>
      </c>
      <c r="H133" s="8">
        <f>G133/G140</f>
        <v>4.2821158690176324E-2</v>
      </c>
    </row>
    <row r="134" spans="1:8">
      <c r="A134" t="s">
        <v>7</v>
      </c>
      <c r="B134" t="s">
        <v>65</v>
      </c>
      <c r="G134" s="6">
        <v>100</v>
      </c>
      <c r="H134" s="8">
        <f>G134/G140</f>
        <v>0.12594458438287154</v>
      </c>
    </row>
    <row r="135" spans="1:8">
      <c r="A135" t="s">
        <v>9</v>
      </c>
      <c r="B135" t="s">
        <v>66</v>
      </c>
      <c r="G135" s="6">
        <v>168</v>
      </c>
      <c r="H135" s="8">
        <f>G135/G140</f>
        <v>0.21158690176322417</v>
      </c>
    </row>
    <row r="136" spans="1:8">
      <c r="A136" t="s">
        <v>17</v>
      </c>
      <c r="B136" t="s">
        <v>67</v>
      </c>
      <c r="G136" s="6">
        <v>157</v>
      </c>
      <c r="H136" s="8">
        <f>G136/G140</f>
        <v>0.19773299748110831</v>
      </c>
    </row>
    <row r="137" spans="1:8">
      <c r="A137" t="s">
        <v>19</v>
      </c>
      <c r="B137" t="s">
        <v>68</v>
      </c>
      <c r="G137" s="6">
        <v>163</v>
      </c>
      <c r="H137" s="8">
        <f>G137/G140</f>
        <v>0.20528967254408059</v>
      </c>
    </row>
    <row r="138" spans="1:8">
      <c r="A138" t="s">
        <v>21</v>
      </c>
      <c r="B138" t="s">
        <v>69</v>
      </c>
      <c r="G138" s="6">
        <v>45</v>
      </c>
      <c r="H138" s="8">
        <f>G138/G140</f>
        <v>5.6675062972292189E-2</v>
      </c>
    </row>
    <row r="139" spans="1:8">
      <c r="A139" t="s">
        <v>23</v>
      </c>
      <c r="B139" t="s">
        <v>70</v>
      </c>
      <c r="G139" s="6">
        <v>0</v>
      </c>
      <c r="H139" s="8">
        <f>G139/G140</f>
        <v>0</v>
      </c>
    </row>
    <row r="140" spans="1:8">
      <c r="G140" s="6">
        <f>SUM(G131:G139)</f>
        <v>794</v>
      </c>
      <c r="H140" s="8">
        <f>SUM(H131:H139)</f>
        <v>1</v>
      </c>
    </row>
    <row r="143" spans="1:8">
      <c r="A143" s="1" t="s">
        <v>71</v>
      </c>
    </row>
    <row r="144" spans="1:8">
      <c r="A144" s="1"/>
      <c r="G144" t="s">
        <v>113</v>
      </c>
      <c r="H144" s="6" t="s">
        <v>112</v>
      </c>
    </row>
    <row r="145" spans="1:8">
      <c r="A145" t="s">
        <v>1</v>
      </c>
      <c r="B145" t="s">
        <v>72</v>
      </c>
      <c r="G145" s="6">
        <v>145</v>
      </c>
      <c r="H145" s="8">
        <f>G145/G147</f>
        <v>0.47540983606557374</v>
      </c>
    </row>
    <row r="146" spans="1:8">
      <c r="A146" t="s">
        <v>3</v>
      </c>
      <c r="B146" t="s">
        <v>73</v>
      </c>
      <c r="G146" s="6">
        <v>160</v>
      </c>
      <c r="H146" s="8">
        <f>G146/G147</f>
        <v>0.52459016393442626</v>
      </c>
    </row>
    <row r="147" spans="1:8">
      <c r="G147" s="6">
        <f>SUM(G145:G146)</f>
        <v>305</v>
      </c>
      <c r="H147" s="8">
        <f>SUM(H145:H146)</f>
        <v>1</v>
      </c>
    </row>
    <row r="151" spans="1:8">
      <c r="A151" s="1" t="s">
        <v>74</v>
      </c>
    </row>
    <row r="152" spans="1:8">
      <c r="A152" s="1"/>
      <c r="G152" t="s">
        <v>113</v>
      </c>
      <c r="H152" s="6" t="s">
        <v>112</v>
      </c>
    </row>
    <row r="153" spans="1:8">
      <c r="A153" t="s">
        <v>1</v>
      </c>
      <c r="B153" t="s">
        <v>75</v>
      </c>
      <c r="G153" s="6">
        <v>43</v>
      </c>
      <c r="H153" s="8">
        <f>G153/G157</f>
        <v>0.14098360655737704</v>
      </c>
    </row>
    <row r="154" spans="1:8">
      <c r="A154" t="s">
        <v>3</v>
      </c>
      <c r="B154" t="s">
        <v>76</v>
      </c>
      <c r="G154" s="6">
        <v>109</v>
      </c>
      <c r="H154" s="8">
        <f>G154/G157</f>
        <v>0.35737704918032787</v>
      </c>
    </row>
    <row r="155" spans="1:8">
      <c r="A155" t="s">
        <v>5</v>
      </c>
      <c r="B155" t="s">
        <v>77</v>
      </c>
      <c r="G155" s="6">
        <v>91</v>
      </c>
      <c r="H155" s="8">
        <f>G155/G157</f>
        <v>0.29836065573770493</v>
      </c>
    </row>
    <row r="156" spans="1:8">
      <c r="A156" t="s">
        <v>7</v>
      </c>
      <c r="B156" t="s">
        <v>78</v>
      </c>
      <c r="G156" s="6">
        <v>62</v>
      </c>
      <c r="H156" s="8">
        <f>G156/G157</f>
        <v>0.20327868852459016</v>
      </c>
    </row>
    <row r="157" spans="1:8">
      <c r="G157" s="6">
        <f>SUM(G153:G156)</f>
        <v>305</v>
      </c>
      <c r="H157" s="8">
        <f>SUM(H153:H156)</f>
        <v>1</v>
      </c>
    </row>
    <row r="160" spans="1:8">
      <c r="A160" s="1" t="s">
        <v>79</v>
      </c>
    </row>
    <row r="161" spans="1:8">
      <c r="A161" s="1"/>
      <c r="G161" t="s">
        <v>113</v>
      </c>
      <c r="H161" s="6" t="s">
        <v>112</v>
      </c>
    </row>
    <row r="162" spans="1:8">
      <c r="A162" t="s">
        <v>1</v>
      </c>
      <c r="B162" t="s">
        <v>80</v>
      </c>
      <c r="G162" s="6">
        <v>27</v>
      </c>
      <c r="H162" s="8">
        <f>G162/G167</f>
        <v>8.8524590163934422E-2</v>
      </c>
    </row>
    <row r="163" spans="1:8">
      <c r="A163" t="s">
        <v>3</v>
      </c>
      <c r="B163" t="s">
        <v>81</v>
      </c>
      <c r="G163" s="6">
        <v>112</v>
      </c>
      <c r="H163" s="8">
        <f>G163/G167</f>
        <v>0.36721311475409835</v>
      </c>
    </row>
    <row r="164" spans="1:8">
      <c r="A164" t="s">
        <v>5</v>
      </c>
      <c r="B164" t="s">
        <v>82</v>
      </c>
      <c r="G164" s="6">
        <v>99</v>
      </c>
      <c r="H164" s="8">
        <f>G164/G167</f>
        <v>0.32459016393442625</v>
      </c>
    </row>
    <row r="165" spans="1:8">
      <c r="A165" t="s">
        <v>7</v>
      </c>
      <c r="B165" t="s">
        <v>83</v>
      </c>
      <c r="G165" s="6">
        <v>12</v>
      </c>
      <c r="H165" s="8">
        <f>G165/G167</f>
        <v>3.9344262295081971E-2</v>
      </c>
    </row>
    <row r="166" spans="1:8">
      <c r="A166" t="s">
        <v>9</v>
      </c>
      <c r="B166" t="s">
        <v>84</v>
      </c>
      <c r="G166" s="6">
        <v>55</v>
      </c>
      <c r="H166" s="8">
        <f>G166/G167</f>
        <v>0.18032786885245902</v>
      </c>
    </row>
    <row r="167" spans="1:8">
      <c r="G167" s="6">
        <f>SUM(G162:G166)</f>
        <v>305</v>
      </c>
      <c r="H167" s="8">
        <f>SUM(H162:H166)</f>
        <v>1</v>
      </c>
    </row>
    <row r="170" spans="1:8">
      <c r="A170" s="1" t="s">
        <v>85</v>
      </c>
    </row>
    <row r="171" spans="1:8">
      <c r="A171" s="1"/>
      <c r="G171" t="s">
        <v>113</v>
      </c>
      <c r="H171" s="6" t="s">
        <v>112</v>
      </c>
    </row>
    <row r="172" spans="1:8">
      <c r="A172" t="s">
        <v>1</v>
      </c>
      <c r="B172" t="s">
        <v>86</v>
      </c>
      <c r="G172" s="6">
        <v>91</v>
      </c>
      <c r="H172" s="8">
        <f>G172/G176</f>
        <v>0.29836065573770493</v>
      </c>
    </row>
    <row r="173" spans="1:8">
      <c r="A173" t="s">
        <v>3</v>
      </c>
      <c r="B173" t="s">
        <v>87</v>
      </c>
      <c r="G173" s="6">
        <v>28</v>
      </c>
      <c r="H173" s="8">
        <f>G173/G176</f>
        <v>9.1803278688524587E-2</v>
      </c>
    </row>
    <row r="174" spans="1:8">
      <c r="A174" t="s">
        <v>5</v>
      </c>
      <c r="B174" t="s">
        <v>88</v>
      </c>
      <c r="G174" s="6">
        <v>156</v>
      </c>
      <c r="H174" s="8">
        <f>G174/G176</f>
        <v>0.51147540983606554</v>
      </c>
    </row>
    <row r="175" spans="1:8">
      <c r="A175" t="s">
        <v>7</v>
      </c>
      <c r="B175" t="s">
        <v>89</v>
      </c>
      <c r="G175" s="6">
        <v>30</v>
      </c>
      <c r="H175" s="8">
        <f>G175/G176</f>
        <v>9.8360655737704916E-2</v>
      </c>
    </row>
    <row r="176" spans="1:8">
      <c r="G176" s="6">
        <f>SUM(G172:G175)</f>
        <v>305</v>
      </c>
      <c r="H176" s="8">
        <f>SUM(H172:H175)</f>
        <v>1</v>
      </c>
    </row>
    <row r="179" spans="1:8">
      <c r="A179" s="1" t="s">
        <v>90</v>
      </c>
    </row>
    <row r="180" spans="1:8">
      <c r="A180" s="1"/>
      <c r="G180" t="s">
        <v>113</v>
      </c>
      <c r="H180" s="6" t="s">
        <v>112</v>
      </c>
    </row>
    <row r="181" spans="1:8">
      <c r="A181" t="s">
        <v>1</v>
      </c>
      <c r="B181" t="s">
        <v>91</v>
      </c>
      <c r="G181" s="6">
        <v>157</v>
      </c>
      <c r="H181" s="8">
        <f>G181/G185</f>
        <v>0.52333333333333332</v>
      </c>
    </row>
    <row r="182" spans="1:8">
      <c r="A182" t="s">
        <v>3</v>
      </c>
      <c r="B182" t="s">
        <v>92</v>
      </c>
      <c r="G182" s="6">
        <v>88</v>
      </c>
      <c r="H182" s="8">
        <f>G182/G185</f>
        <v>0.29333333333333333</v>
      </c>
    </row>
    <row r="183" spans="1:8">
      <c r="A183" t="s">
        <v>5</v>
      </c>
      <c r="B183" t="s">
        <v>93</v>
      </c>
      <c r="G183" s="6">
        <v>41</v>
      </c>
      <c r="H183" s="8">
        <f>G183/G185</f>
        <v>0.13666666666666666</v>
      </c>
    </row>
    <row r="184" spans="1:8">
      <c r="A184" t="s">
        <v>7</v>
      </c>
      <c r="B184" t="s">
        <v>94</v>
      </c>
      <c r="G184" s="6">
        <v>14</v>
      </c>
      <c r="H184" s="8">
        <f>G184/G185</f>
        <v>4.6666666666666669E-2</v>
      </c>
    </row>
    <row r="185" spans="1:8">
      <c r="G185" s="6">
        <f>SUM(G181:G184)</f>
        <v>300</v>
      </c>
      <c r="H185" s="8">
        <f>SUM(H181:H184)</f>
        <v>1</v>
      </c>
    </row>
  </sheetData>
  <printOptions gridLines="1"/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2014-04-06T20:10:38Z</dcterms:modified>
</cp:coreProperties>
</file>